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onesolutionteam.sharepoint.com/sites/OneSolutionTeamSite/Marketing Library/eBook on Pillars of Sales Agility/"/>
    </mc:Choice>
  </mc:AlternateContent>
  <xr:revisionPtr revIDLastSave="2" documentId="8_{735C55E5-B9A6-40E7-90FF-553E0CD5C561}" xr6:coauthVersionLast="47" xr6:coauthVersionMax="47" xr10:uidLastSave="{8029CE04-4135-430B-8F34-9481F5EABE4E}"/>
  <bookViews>
    <workbookView xWindow="28680" yWindow="-120" windowWidth="29040" windowHeight="15840" xr2:uid="{00000000-000D-0000-FFFF-FFFF00000000}"/>
  </bookViews>
  <sheets>
    <sheet name="Calculator" sheetId="1" r:id="rId1"/>
  </sheets>
  <definedNames>
    <definedName name="_xlnm.Print_Area" localSheetId="0">Calculator!$B$2:$I$30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5" i="1"/>
  <c r="E23" i="1"/>
  <c r="E25" i="1"/>
  <c r="E11" i="1"/>
  <c r="C29" i="1" s="1"/>
  <c r="E17" i="1"/>
  <c r="E22" i="1"/>
  <c r="E24" i="1"/>
  <c r="E16" i="1"/>
  <c r="E18" i="1"/>
  <c r="E20" i="1"/>
  <c r="E26" i="1" l="1"/>
</calcChain>
</file>

<file path=xl/sharedStrings.xml><?xml version="1.0" encoding="utf-8"?>
<sst xmlns="http://schemas.openxmlformats.org/spreadsheetml/2006/main" count="51" uniqueCount="46">
  <si>
    <t>Travel</t>
  </si>
  <si>
    <t>Entertainment</t>
  </si>
  <si>
    <t>Total</t>
  </si>
  <si>
    <t>Model Key</t>
  </si>
  <si>
    <t>Notes</t>
  </si>
  <si>
    <t>Numbers in gray cells are calculated for you. These generally should not be altered.</t>
  </si>
  <si>
    <t>Expense category</t>
  </si>
  <si>
    <t>Expense per Year</t>
  </si>
  <si>
    <t>Payroll taxes</t>
  </si>
  <si>
    <t>Training</t>
  </si>
  <si>
    <t>Bonus &amp; Incentives</t>
  </si>
  <si>
    <t>Sales Force Salary</t>
  </si>
  <si>
    <t>Paid leave</t>
  </si>
  <si>
    <t>Supplemental pay</t>
  </si>
  <si>
    <t>Retirement &amp; Savings</t>
  </si>
  <si>
    <t>5% Assumption</t>
  </si>
  <si>
    <t>Sales Cost Calculator</t>
  </si>
  <si>
    <t xml:space="preserve">Total annualized </t>
  </si>
  <si>
    <t>Insurance (Medical, Dental, Vision)</t>
  </si>
  <si>
    <t>Sales through channel A: Example Industrial</t>
  </si>
  <si>
    <t xml:space="preserve">Auto Expense </t>
  </si>
  <si>
    <t>Assumption is $750 per month for lease, insurance, maintenance</t>
  </si>
  <si>
    <t xml:space="preserve"> Total amount of sales through channel</t>
  </si>
  <si>
    <t>Annualized Sales</t>
  </si>
  <si>
    <t>Sales by Channel</t>
  </si>
  <si>
    <t>Expenses as % of Annualized Sales</t>
  </si>
  <si>
    <t>Other SG&amp;A Expenses</t>
  </si>
  <si>
    <t>IRS</t>
  </si>
  <si>
    <t>Training Magazine</t>
  </si>
  <si>
    <t>Finlistics</t>
  </si>
  <si>
    <t>Notes &amp; Assumptions</t>
  </si>
  <si>
    <t>Sources</t>
  </si>
  <si>
    <t>Assumption is 33% of salary</t>
  </si>
  <si>
    <t>7.65% FICA tax rate * ($Salary + $Bonus)</t>
  </si>
  <si>
    <t xml:space="preserve">10% of Salary </t>
  </si>
  <si>
    <t xml:space="preserve">6.5% of Salary </t>
  </si>
  <si>
    <t>2.9% of Salary</t>
  </si>
  <si>
    <t>2.6% of Salary</t>
  </si>
  <si>
    <t>BLS 2021 Avg (Page 7)</t>
  </si>
  <si>
    <t>Avg Range from: $1,286 to $5,000 per employee</t>
  </si>
  <si>
    <t>15% - 25% Assumption (admin support, legal, IT, CRM licenses, computers, etc)</t>
  </si>
  <si>
    <t>Contact us to learn more about outsourcing sales at info@OneSolutionTeam.com or 866-352-1947</t>
  </si>
  <si>
    <t>Total annualized - Range from $1,500 - $3,000  per month</t>
  </si>
  <si>
    <t>Sales through channel: B Example JanSan</t>
  </si>
  <si>
    <t>Numbers in light green cells are entered by user.  (These can be by sales representative or in total for the business)</t>
  </si>
  <si>
    <t xml:space="preserve">How much more do you have to sell to justify each new rep and maintain a consistent cost of sales percentage?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</si>
</sst>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5" formatCode="&quot;$&quot;#,###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24"/>
      <color theme="0"/>
      <name val="Arial Black"/>
      <family val="2"/>
    </font>
    <font>
      <b/>
      <sz val="16"/>
      <color theme="0"/>
      <name val="Calibri"/>
      <family val="2"/>
      <scheme val="minor"/>
    </font>
    <font>
      <sz val="10"/>
      <name val="Calibri"/>
      <family val="2"/>
    </font>
    <font>
      <u/>
      <sz val="10"/>
      <color indexed="12"/>
      <name val="Calibri"/>
      <family val="2"/>
    </font>
    <font>
      <b/>
      <sz val="11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9">
    <xf numFmtId="0" fontId="0" fillId="0" borderId="0" xfId="0"/>
    <xf numFmtId="9" fontId="0" fillId="0" borderId="0" xfId="0" applyNumberFormat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0" fillId="0" borderId="0" xfId="0" applyAlignment="1">
      <alignment vertical="center"/>
    </xf>
    <xf numFmtId="8" fontId="4" fillId="0" borderId="0" xfId="1" applyNumberFormat="1" applyFont="1" applyFill="1" applyAlignment="1">
      <alignment horizontal="center" vertical="center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 vertical="center"/>
    </xf>
    <xf numFmtId="0" fontId="12" fillId="2" borderId="0" xfId="0" applyFont="1" applyFill="1"/>
    <xf numFmtId="0" fontId="1" fillId="0" borderId="0" xfId="0" applyFont="1"/>
    <xf numFmtId="9" fontId="12" fillId="0" borderId="0" xfId="3" applyFont="1" applyFill="1" applyBorder="1" applyAlignment="1">
      <alignment horizontal="left" indent="1"/>
    </xf>
    <xf numFmtId="0" fontId="1" fillId="0" borderId="0" xfId="0" applyFont="1" applyAlignment="1">
      <alignment vertical="center"/>
    </xf>
    <xf numFmtId="0" fontId="5" fillId="4" borderId="0" xfId="0" applyFont="1" applyFill="1" applyBorder="1" applyAlignment="1"/>
    <xf numFmtId="0" fontId="0" fillId="4" borderId="0" xfId="0" applyFill="1" applyBorder="1" applyAlignment="1">
      <alignment horizontal="left"/>
    </xf>
    <xf numFmtId="0" fontId="0" fillId="4" borderId="0" xfId="0" applyFill="1"/>
    <xf numFmtId="0" fontId="0" fillId="4" borderId="0" xfId="0" applyFill="1" applyAlignment="1">
      <alignment vertical="center"/>
    </xf>
    <xf numFmtId="0" fontId="1" fillId="4" borderId="0" xfId="0" applyFont="1" applyFill="1"/>
    <xf numFmtId="0" fontId="5" fillId="4" borderId="0" xfId="0" applyFont="1" applyFill="1"/>
    <xf numFmtId="0" fontId="8" fillId="4" borderId="0" xfId="0" applyFont="1" applyFill="1"/>
    <xf numFmtId="0" fontId="6" fillId="3" borderId="13" xfId="0" applyFont="1" applyFill="1" applyBorder="1" applyAlignment="1">
      <alignment horizontal="right"/>
    </xf>
    <xf numFmtId="0" fontId="14" fillId="5" borderId="10" xfId="0" applyFont="1" applyFill="1" applyBorder="1" applyAlignment="1">
      <alignment vertical="center"/>
    </xf>
    <xf numFmtId="0" fontId="12" fillId="6" borderId="0" xfId="0" applyFont="1" applyFill="1"/>
    <xf numFmtId="0" fontId="18" fillId="0" borderId="2" xfId="0" applyFont="1" applyBorder="1" applyAlignment="1">
      <alignment horizontal="center"/>
    </xf>
    <xf numFmtId="0" fontId="19" fillId="0" borderId="2" xfId="2" applyFont="1" applyBorder="1" applyAlignment="1" applyProtection="1">
      <alignment horizontal="center" wrapText="1"/>
    </xf>
    <xf numFmtId="0" fontId="18" fillId="0" borderId="2" xfId="0" applyFont="1" applyBorder="1" applyAlignment="1">
      <alignment horizontal="center" wrapText="1"/>
    </xf>
    <xf numFmtId="0" fontId="9" fillId="3" borderId="2" xfId="0" applyFont="1" applyFill="1" applyBorder="1" applyAlignment="1">
      <alignment horizontal="center"/>
    </xf>
    <xf numFmtId="0" fontId="15" fillId="0" borderId="0" xfId="2" applyFont="1" applyAlignment="1" applyProtection="1">
      <alignment horizontal="center"/>
    </xf>
    <xf numFmtId="6" fontId="20" fillId="5" borderId="10" xfId="0" applyNumberFormat="1" applyFont="1" applyFill="1" applyBorder="1" applyAlignment="1">
      <alignment vertical="center" wrapText="1"/>
    </xf>
    <xf numFmtId="0" fontId="21" fillId="5" borderId="10" xfId="0" applyFont="1" applyFill="1" applyBorder="1" applyAlignment="1">
      <alignment vertical="center"/>
    </xf>
    <xf numFmtId="9" fontId="12" fillId="0" borderId="2" xfId="3" applyFont="1" applyFill="1" applyBorder="1" applyAlignment="1">
      <alignment horizontal="left" indent="1"/>
    </xf>
    <xf numFmtId="9" fontId="12" fillId="0" borderId="0" xfId="3" applyFont="1" applyFill="1" applyBorder="1" applyAlignment="1">
      <alignment horizontal="left" indent="1"/>
    </xf>
    <xf numFmtId="0" fontId="20" fillId="5" borderId="10" xfId="0" applyFont="1" applyFill="1" applyBorder="1" applyAlignment="1">
      <alignment horizontal="right" vertical="center" wrapText="1"/>
    </xf>
    <xf numFmtId="0" fontId="20" fillId="5" borderId="10" xfId="0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left" indent="1"/>
    </xf>
    <xf numFmtId="0" fontId="12" fillId="2" borderId="1" xfId="0" applyFont="1" applyFill="1" applyBorder="1" applyAlignment="1">
      <alignment horizontal="left" indent="1"/>
    </xf>
    <xf numFmtId="0" fontId="12" fillId="2" borderId="3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 vertical="top" wrapText="1" indent="1"/>
    </xf>
    <xf numFmtId="0" fontId="6" fillId="3" borderId="13" xfId="0" applyFont="1" applyFill="1" applyBorder="1" applyAlignment="1">
      <alignment horizontal="left" wrapText="1" indent="1"/>
    </xf>
    <xf numFmtId="0" fontId="10" fillId="3" borderId="13" xfId="0" applyFont="1" applyFill="1" applyBorder="1" applyAlignment="1">
      <alignment horizontal="left" wrapText="1" indent="1"/>
    </xf>
    <xf numFmtId="0" fontId="23" fillId="4" borderId="0" xfId="0" applyFont="1" applyFill="1" applyAlignment="1">
      <alignment horizontal="center"/>
    </xf>
    <xf numFmtId="0" fontId="8" fillId="4" borderId="0" xfId="0" applyFont="1" applyFill="1" applyAlignment="1">
      <alignment wrapText="1"/>
    </xf>
    <xf numFmtId="0" fontId="8" fillId="4" borderId="0" xfId="0" applyFont="1" applyFill="1" applyAlignment="1"/>
    <xf numFmtId="0" fontId="6" fillId="3" borderId="12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10" fillId="3" borderId="14" xfId="0" applyFont="1" applyFill="1" applyBorder="1" applyAlignment="1">
      <alignment horizontal="left" wrapText="1" indent="1"/>
    </xf>
    <xf numFmtId="0" fontId="17" fillId="4" borderId="0" xfId="0" applyFont="1" applyFill="1" applyAlignment="1">
      <alignment horizontal="center" vertical="center" wrapText="1"/>
    </xf>
    <xf numFmtId="0" fontId="17" fillId="4" borderId="0" xfId="0" applyFont="1" applyFill="1" applyAlignment="1">
      <alignment horizontal="center" vertical="center"/>
    </xf>
    <xf numFmtId="0" fontId="16" fillId="4" borderId="0" xfId="0" applyFont="1" applyFill="1" applyBorder="1" applyAlignment="1">
      <alignment horizontal="center"/>
    </xf>
    <xf numFmtId="0" fontId="16" fillId="4" borderId="0" xfId="0" applyFont="1" applyFill="1" applyBorder="1" applyAlignment="1"/>
    <xf numFmtId="0" fontId="12" fillId="2" borderId="0" xfId="0" applyFont="1" applyFill="1" applyBorder="1" applyAlignment="1">
      <alignment horizontal="left" vertical="top" wrapText="1" indent="1"/>
    </xf>
    <xf numFmtId="0" fontId="6" fillId="3" borderId="3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165" fontId="12" fillId="7" borderId="1" xfId="1" applyNumberFormat="1" applyFont="1" applyFill="1" applyBorder="1" applyAlignment="1">
      <alignment horizontal="right" vertical="top" wrapText="1"/>
    </xf>
    <xf numFmtId="6" fontId="12" fillId="7" borderId="1" xfId="1" applyNumberFormat="1" applyFont="1" applyFill="1" applyBorder="1" applyAlignment="1">
      <alignment horizontal="right"/>
    </xf>
    <xf numFmtId="6" fontId="12" fillId="7" borderId="0" xfId="1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center" wrapText="1"/>
    </xf>
    <xf numFmtId="10" fontId="22" fillId="5" borderId="10" xfId="3" applyNumberFormat="1" applyFont="1" applyFill="1" applyBorder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  <mruColors>
      <color rgb="FF3333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107950</xdr:colOff>
      <xdr:row>3</xdr:row>
      <xdr:rowOff>165100</xdr:rowOff>
    </xdr:from>
    <xdr:to>
      <xdr:col>2</xdr:col>
      <xdr:colOff>867420</xdr:colOff>
      <xdr:row>5</xdr:row>
      <xdr:rowOff>120996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B3F93D3-82EB-41AF-8B32-A38FC4862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00" y="908050"/>
          <a:ext cx="759470" cy="324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rainingmag.com/2019-training-industry-report/" TargetMode="External"/><Relationship Id="rId7" Type="http://schemas.openxmlformats.org/officeDocument/2006/relationships/hyperlink" Target="https://www.bls.gov/news.release/pdf/ecec.pdf" TargetMode="External"/><Relationship Id="rId2" Type="http://schemas.openxmlformats.org/officeDocument/2006/relationships/hyperlink" Target="https://www.bls.gov/news.release/pdf/ecec.pdf" TargetMode="External"/><Relationship Id="rId1" Type="http://schemas.openxmlformats.org/officeDocument/2006/relationships/hyperlink" Target="https://www.irs.gov/taxtopics/tc751" TargetMode="External"/><Relationship Id="rId6" Type="http://schemas.openxmlformats.org/officeDocument/2006/relationships/hyperlink" Target="https://www.bls.gov/news.release/pdf/ecec.pdf" TargetMode="External"/><Relationship Id="rId5" Type="http://schemas.openxmlformats.org/officeDocument/2006/relationships/hyperlink" Target="https://www.bls.gov/news.release/pdf/ecec.pdf" TargetMode="External"/><Relationship Id="rId4" Type="http://schemas.openxmlformats.org/officeDocument/2006/relationships/hyperlink" Target="https://www.finlistics.com/blog/metric-of-the-month-selling-general-and-administrative-sg-a-as-a-precentage-of-revenue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57"/>
    <pageSetUpPr fitToPage="1"/>
  </sheetPr>
  <dimension ref="A1:M35"/>
  <sheetViews>
    <sheetView showGridLines="0" tabSelected="1" zoomScale="150" zoomScaleNormal="150" zoomScaleSheetLayoutView="124" workbookViewId="0">
      <selection activeCell="K10" sqref="K10"/>
    </sheetView>
  </sheetViews>
  <sheetFormatPr defaultRowHeight="12.75" x14ac:dyDescent="0.2"/>
  <cols>
    <col min="1" max="1" width="1.28515625" customWidth="1"/>
    <col min="2" max="2" width="2.5703125" customWidth="1"/>
    <col min="3" max="3" width="14" customWidth="1"/>
    <col min="4" max="4" width="26.140625" customWidth="1"/>
    <col min="5" max="5" width="22.28515625" customWidth="1"/>
    <col min="6" max="6" width="25.42578125" customWidth="1"/>
    <col min="7" max="7" width="41" customWidth="1"/>
    <col min="8" max="8" width="18.5703125" customWidth="1"/>
    <col min="9" max="9" width="2.28515625" customWidth="1"/>
    <col min="10" max="10" width="12.28515625" bestFit="1" customWidth="1"/>
    <col min="11" max="11" width="9.7109375" bestFit="1" customWidth="1"/>
  </cols>
  <sheetData>
    <row r="1" spans="2:11" ht="5.25" customHeight="1" x14ac:dyDescent="0.2"/>
    <row r="2" spans="2:11" ht="38.25" customHeight="1" x14ac:dyDescent="0.7">
      <c r="B2" s="18"/>
      <c r="C2" s="50" t="s">
        <v>16</v>
      </c>
      <c r="D2" s="51"/>
      <c r="E2" s="51"/>
      <c r="F2" s="51"/>
      <c r="G2" s="51"/>
      <c r="H2" s="51"/>
      <c r="I2" s="51"/>
    </row>
    <row r="3" spans="2:11" ht="14.25" customHeight="1" x14ac:dyDescent="0.2">
      <c r="B3" s="19"/>
      <c r="C3" s="3"/>
      <c r="D3" s="4"/>
      <c r="E3" s="4"/>
      <c r="F3" s="4"/>
      <c r="G3" s="4"/>
      <c r="H3" s="4"/>
      <c r="I3" s="14"/>
    </row>
    <row r="4" spans="2:11" s="2" customFormat="1" ht="14.25" customHeight="1" x14ac:dyDescent="0.2">
      <c r="B4" s="19"/>
      <c r="D4" s="55" t="s">
        <v>3</v>
      </c>
      <c r="E4" s="56"/>
      <c r="F4" s="56"/>
      <c r="G4" s="56"/>
      <c r="H4" s="57"/>
      <c r="I4" s="14"/>
    </row>
    <row r="5" spans="2:11" s="2" customFormat="1" ht="14.25" customHeight="1" x14ac:dyDescent="0.2">
      <c r="B5" s="19"/>
      <c r="D5" s="58" t="s">
        <v>44</v>
      </c>
      <c r="E5" s="59"/>
      <c r="F5" s="59"/>
      <c r="G5" s="59"/>
      <c r="H5" s="60"/>
      <c r="I5" s="14"/>
    </row>
    <row r="6" spans="2:11" s="2" customFormat="1" ht="14.25" customHeight="1" x14ac:dyDescent="0.2">
      <c r="B6" s="19"/>
      <c r="D6" s="61" t="s">
        <v>5</v>
      </c>
      <c r="E6" s="62"/>
      <c r="F6" s="62"/>
      <c r="G6" s="62"/>
      <c r="H6" s="63"/>
      <c r="I6" s="14"/>
    </row>
    <row r="7" spans="2:11" s="2" customFormat="1" ht="14.25" customHeight="1" x14ac:dyDescent="0.2">
      <c r="B7" s="19"/>
      <c r="C7" s="3"/>
      <c r="D7" s="4"/>
      <c r="E7" s="4"/>
      <c r="F7" s="4"/>
      <c r="G7" s="4"/>
      <c r="H7" s="4"/>
      <c r="I7" s="14"/>
    </row>
    <row r="8" spans="2:11" s="2" customFormat="1" ht="14.25" customHeight="1" x14ac:dyDescent="0.25">
      <c r="B8" s="16"/>
      <c r="C8" s="45" t="s">
        <v>24</v>
      </c>
      <c r="D8" s="46"/>
      <c r="E8" s="21" t="s">
        <v>23</v>
      </c>
      <c r="F8" s="40" t="s">
        <v>4</v>
      </c>
      <c r="G8" s="41"/>
      <c r="H8" s="47"/>
      <c r="I8" s="14"/>
    </row>
    <row r="9" spans="2:11" s="2" customFormat="1" ht="14.25" customHeight="1" x14ac:dyDescent="0.2">
      <c r="B9" s="16"/>
      <c r="C9" s="37" t="s">
        <v>19</v>
      </c>
      <c r="D9" s="38"/>
      <c r="E9" s="65">
        <v>2856310</v>
      </c>
      <c r="F9" s="31" t="s">
        <v>22</v>
      </c>
      <c r="G9" s="32"/>
      <c r="H9" s="32"/>
      <c r="I9" s="14"/>
    </row>
    <row r="10" spans="2:11" s="2" customFormat="1" ht="14.25" customHeight="1" x14ac:dyDescent="0.2">
      <c r="B10" s="16"/>
      <c r="C10" s="37" t="s">
        <v>43</v>
      </c>
      <c r="D10" s="38"/>
      <c r="E10" s="66">
        <v>35963</v>
      </c>
      <c r="F10" s="31" t="s">
        <v>22</v>
      </c>
      <c r="G10" s="32"/>
      <c r="H10" s="32"/>
      <c r="I10" s="14"/>
    </row>
    <row r="11" spans="2:11" s="2" customFormat="1" ht="14.25" customHeight="1" x14ac:dyDescent="0.2">
      <c r="B11" s="16"/>
      <c r="C11" s="33" t="s">
        <v>2</v>
      </c>
      <c r="D11" s="34"/>
      <c r="E11" s="29">
        <f>SUM(E9:E10)</f>
        <v>2892273</v>
      </c>
      <c r="F11" s="22"/>
      <c r="G11" s="22"/>
      <c r="H11" s="22"/>
      <c r="I11" s="14"/>
    </row>
    <row r="12" spans="2:11" ht="14.25" customHeight="1" x14ac:dyDescent="0.2">
      <c r="B12" s="19"/>
      <c r="C12" s="8"/>
      <c r="D12" s="7"/>
      <c r="E12" s="7"/>
      <c r="F12" s="7"/>
      <c r="G12" s="7"/>
      <c r="H12" s="7"/>
      <c r="I12" s="14"/>
    </row>
    <row r="13" spans="2:11" ht="15" x14ac:dyDescent="0.25">
      <c r="B13" s="16"/>
      <c r="C13" s="53" t="s">
        <v>6</v>
      </c>
      <c r="D13" s="54"/>
      <c r="E13" s="9" t="s">
        <v>7</v>
      </c>
      <c r="F13" s="40" t="s">
        <v>30</v>
      </c>
      <c r="G13" s="41"/>
      <c r="H13" s="27" t="s">
        <v>31</v>
      </c>
      <c r="I13" s="15"/>
      <c r="K13" s="12"/>
    </row>
    <row r="14" spans="2:11" x14ac:dyDescent="0.2">
      <c r="B14" s="16"/>
      <c r="C14" s="39" t="s">
        <v>11</v>
      </c>
      <c r="D14" s="36"/>
      <c r="E14" s="64">
        <v>90000</v>
      </c>
      <c r="F14" s="31" t="s">
        <v>17</v>
      </c>
      <c r="G14" s="32"/>
      <c r="H14" s="24"/>
      <c r="I14" s="16"/>
    </row>
    <row r="15" spans="2:11" x14ac:dyDescent="0.2">
      <c r="B15" s="16"/>
      <c r="C15" s="39" t="s">
        <v>10</v>
      </c>
      <c r="D15" s="36"/>
      <c r="E15" s="64">
        <f>E14/3</f>
        <v>30000</v>
      </c>
      <c r="F15" s="31" t="s">
        <v>32</v>
      </c>
      <c r="G15" s="32"/>
      <c r="H15" s="24"/>
      <c r="I15" s="16"/>
    </row>
    <row r="16" spans="2:11" ht="12.4" customHeight="1" x14ac:dyDescent="0.2">
      <c r="B16" s="16"/>
      <c r="C16" s="39" t="s">
        <v>8</v>
      </c>
      <c r="D16" s="36"/>
      <c r="E16" s="64">
        <f>0.076*SUM(E14:E15)</f>
        <v>9120</v>
      </c>
      <c r="F16" s="31" t="s">
        <v>33</v>
      </c>
      <c r="G16" s="32"/>
      <c r="H16" s="25" t="s">
        <v>27</v>
      </c>
      <c r="I16" s="16"/>
    </row>
    <row r="17" spans="1:13" ht="12.4" customHeight="1" x14ac:dyDescent="0.2">
      <c r="B17" s="16"/>
      <c r="C17" s="52" t="s">
        <v>18</v>
      </c>
      <c r="D17" s="39"/>
      <c r="E17" s="64">
        <f>SUM(E14)*0.1</f>
        <v>9000</v>
      </c>
      <c r="F17" s="31" t="s">
        <v>34</v>
      </c>
      <c r="G17" s="32"/>
      <c r="H17" s="25" t="s">
        <v>38</v>
      </c>
      <c r="I17" s="16"/>
      <c r="M17" s="11"/>
    </row>
    <row r="18" spans="1:13" ht="12.4" customHeight="1" x14ac:dyDescent="0.2">
      <c r="B18" s="16"/>
      <c r="C18" s="52" t="s">
        <v>12</v>
      </c>
      <c r="D18" s="39"/>
      <c r="E18" s="64">
        <f>E14*0.065</f>
        <v>5850</v>
      </c>
      <c r="F18" s="31" t="s">
        <v>35</v>
      </c>
      <c r="G18" s="32"/>
      <c r="H18" s="25" t="s">
        <v>38</v>
      </c>
      <c r="I18" s="16"/>
    </row>
    <row r="19" spans="1:13" ht="12.4" customHeight="1" x14ac:dyDescent="0.2">
      <c r="B19" s="16"/>
      <c r="C19" s="52" t="s">
        <v>13</v>
      </c>
      <c r="D19" s="39"/>
      <c r="E19" s="64">
        <f>E14*0.029</f>
        <v>2610</v>
      </c>
      <c r="F19" s="31" t="s">
        <v>36</v>
      </c>
      <c r="G19" s="32"/>
      <c r="H19" s="25" t="s">
        <v>38</v>
      </c>
      <c r="I19" s="16"/>
    </row>
    <row r="20" spans="1:13" ht="12.75" customHeight="1" x14ac:dyDescent="0.2">
      <c r="B20" s="16"/>
      <c r="C20" s="52" t="s">
        <v>14</v>
      </c>
      <c r="D20" s="39"/>
      <c r="E20" s="64">
        <f>E14*0.026</f>
        <v>2340</v>
      </c>
      <c r="F20" s="31" t="s">
        <v>37</v>
      </c>
      <c r="G20" s="32"/>
      <c r="H20" s="25" t="s">
        <v>38</v>
      </c>
      <c r="I20" s="16"/>
    </row>
    <row r="21" spans="1:13" ht="14.25" customHeight="1" x14ac:dyDescent="0.2">
      <c r="B21" s="16"/>
      <c r="C21" s="39" t="s">
        <v>9</v>
      </c>
      <c r="D21" s="36"/>
      <c r="E21" s="64">
        <v>5000</v>
      </c>
      <c r="F21" s="31" t="s">
        <v>39</v>
      </c>
      <c r="G21" s="32"/>
      <c r="H21" s="25" t="s">
        <v>28</v>
      </c>
      <c r="I21" s="16"/>
    </row>
    <row r="22" spans="1:13" ht="14.25" customHeight="1" x14ac:dyDescent="0.2">
      <c r="B22" s="16"/>
      <c r="C22" s="39" t="s">
        <v>20</v>
      </c>
      <c r="D22" s="36"/>
      <c r="E22" s="64">
        <f>(750)*12</f>
        <v>9000</v>
      </c>
      <c r="F22" s="31" t="s">
        <v>21</v>
      </c>
      <c r="G22" s="32"/>
      <c r="H22" s="26"/>
      <c r="I22" s="16"/>
    </row>
    <row r="23" spans="1:13" ht="14.25" customHeight="1" x14ac:dyDescent="0.2">
      <c r="B23" s="16"/>
      <c r="C23" s="39" t="s">
        <v>0</v>
      </c>
      <c r="D23" s="36"/>
      <c r="E23" s="64">
        <f>(3000*12)</f>
        <v>36000</v>
      </c>
      <c r="F23" s="31" t="s">
        <v>42</v>
      </c>
      <c r="G23" s="32"/>
      <c r="H23" s="24"/>
      <c r="I23" s="16"/>
      <c r="J23" s="1"/>
    </row>
    <row r="24" spans="1:13" x14ac:dyDescent="0.2">
      <c r="B24" s="16"/>
      <c r="C24" s="39" t="s">
        <v>1</v>
      </c>
      <c r="D24" s="36"/>
      <c r="E24" s="64">
        <f>E14*0.05</f>
        <v>4500</v>
      </c>
      <c r="F24" s="31" t="s">
        <v>15</v>
      </c>
      <c r="G24" s="32"/>
      <c r="H24" s="26"/>
      <c r="I24" s="16"/>
    </row>
    <row r="25" spans="1:13" x14ac:dyDescent="0.2">
      <c r="B25" s="16"/>
      <c r="C25" s="35" t="s">
        <v>26</v>
      </c>
      <c r="D25" s="36"/>
      <c r="E25" s="64">
        <f>E14*0.25</f>
        <v>22500</v>
      </c>
      <c r="F25" s="31" t="s">
        <v>40</v>
      </c>
      <c r="G25" s="32"/>
      <c r="H25" s="28" t="s">
        <v>29</v>
      </c>
      <c r="I25" s="16"/>
      <c r="J25" s="1"/>
    </row>
    <row r="26" spans="1:13" s="5" customFormat="1" ht="19.5" customHeight="1" x14ac:dyDescent="0.2">
      <c r="B26" s="17"/>
      <c r="C26" s="33" t="s">
        <v>2</v>
      </c>
      <c r="D26" s="34"/>
      <c r="E26" s="29">
        <f>SUM(E14:E25)</f>
        <v>225920</v>
      </c>
      <c r="F26" s="30"/>
      <c r="G26" s="30"/>
      <c r="H26" s="22"/>
      <c r="I26" s="17"/>
      <c r="J26" s="6"/>
    </row>
    <row r="27" spans="1:13" ht="14.25" customHeight="1" x14ac:dyDescent="0.2">
      <c r="B27" s="16"/>
      <c r="C27" s="23"/>
      <c r="D27" s="23"/>
      <c r="E27" s="23"/>
      <c r="F27" s="23"/>
      <c r="G27" s="23"/>
      <c r="H27" s="10"/>
      <c r="I27" s="16"/>
    </row>
    <row r="28" spans="1:13" ht="15" customHeight="1" x14ac:dyDescent="0.25">
      <c r="A28" s="2"/>
      <c r="B28" s="16"/>
      <c r="C28" s="67" t="s">
        <v>25</v>
      </c>
      <c r="D28" s="67"/>
      <c r="E28" s="67"/>
      <c r="F28" s="67"/>
      <c r="G28" s="67"/>
      <c r="H28" s="67"/>
      <c r="I28" s="16"/>
    </row>
    <row r="29" spans="1:13" s="5" customFormat="1" ht="27.75" customHeight="1" x14ac:dyDescent="0.2">
      <c r="B29" s="17"/>
      <c r="C29" s="68">
        <f>E26/E11</f>
        <v>7.8111575221287893E-2</v>
      </c>
      <c r="D29" s="68"/>
      <c r="E29" s="68"/>
      <c r="F29" s="68"/>
      <c r="G29" s="68"/>
      <c r="H29" s="68"/>
      <c r="I29" s="17"/>
      <c r="J29" s="13"/>
    </row>
    <row r="30" spans="1:13" ht="52.5" customHeight="1" x14ac:dyDescent="0.2">
      <c r="B30" s="16"/>
      <c r="C30" s="48" t="s">
        <v>45</v>
      </c>
      <c r="D30" s="49"/>
      <c r="E30" s="49"/>
      <c r="F30" s="49"/>
      <c r="G30" s="49"/>
      <c r="H30" s="49"/>
      <c r="I30" s="16"/>
    </row>
    <row r="31" spans="1:13" ht="18.75" customHeight="1" x14ac:dyDescent="0.25">
      <c r="B31" s="16"/>
      <c r="C31" s="42" t="s">
        <v>41</v>
      </c>
      <c r="D31" s="42"/>
      <c r="E31" s="42"/>
      <c r="F31" s="42"/>
      <c r="G31" s="42"/>
      <c r="H31" s="42"/>
      <c r="I31" s="16"/>
    </row>
    <row r="32" spans="1:13" ht="25.5" customHeight="1" x14ac:dyDescent="0.2">
      <c r="B32" s="16"/>
      <c r="C32" s="43"/>
      <c r="D32" s="44"/>
      <c r="E32" s="20"/>
      <c r="F32" s="20"/>
      <c r="G32" s="20"/>
      <c r="H32" s="20"/>
      <c r="I32" s="16"/>
    </row>
    <row r="35" ht="26.25" customHeight="1" x14ac:dyDescent="0.2"/>
  </sheetData>
  <mergeCells count="43">
    <mergeCell ref="C28:H28"/>
    <mergeCell ref="C29:H29"/>
    <mergeCell ref="C24:D24"/>
    <mergeCell ref="C2:I2"/>
    <mergeCell ref="C20:D20"/>
    <mergeCell ref="C17:D17"/>
    <mergeCell ref="C13:D13"/>
    <mergeCell ref="C14:D14"/>
    <mergeCell ref="C18:D18"/>
    <mergeCell ref="C19:D19"/>
    <mergeCell ref="F9:H9"/>
    <mergeCell ref="D4:H4"/>
    <mergeCell ref="D5:H5"/>
    <mergeCell ref="D6:H6"/>
    <mergeCell ref="F10:H10"/>
    <mergeCell ref="F20:G20"/>
    <mergeCell ref="C31:H31"/>
    <mergeCell ref="C32:D32"/>
    <mergeCell ref="C11:D11"/>
    <mergeCell ref="C8:D8"/>
    <mergeCell ref="C9:D9"/>
    <mergeCell ref="C15:D15"/>
    <mergeCell ref="C16:D16"/>
    <mergeCell ref="C21:D21"/>
    <mergeCell ref="F8:H8"/>
    <mergeCell ref="C23:D23"/>
    <mergeCell ref="C30:H30"/>
    <mergeCell ref="F21:G21"/>
    <mergeCell ref="C26:D26"/>
    <mergeCell ref="C25:D25"/>
    <mergeCell ref="C10:D10"/>
    <mergeCell ref="C22:D22"/>
    <mergeCell ref="F13:G13"/>
    <mergeCell ref="F14:G14"/>
    <mergeCell ref="F15:G15"/>
    <mergeCell ref="F16:G16"/>
    <mergeCell ref="F22:G22"/>
    <mergeCell ref="F23:G23"/>
    <mergeCell ref="F24:G24"/>
    <mergeCell ref="F25:G25"/>
    <mergeCell ref="F17:G17"/>
    <mergeCell ref="F18:G18"/>
    <mergeCell ref="F19:G19"/>
  </mergeCells>
  <phoneticPr fontId="2" type="noConversion"/>
  <hyperlinks>
    <hyperlink ref="H16" r:id="rId1" xr:uid="{3D52364A-B113-4FD7-AAB6-DA705C2D7EC9}"/>
    <hyperlink ref="H17" r:id="rId2" display="BLS" xr:uid="{8D281AA6-B9D7-4CE5-A85B-6C3B77C443CD}"/>
    <hyperlink ref="H21" r:id="rId3" xr:uid="{ED062357-2616-4F6A-BA82-C551327BAA5B}"/>
    <hyperlink ref="H25" r:id="rId4" xr:uid="{B3F59235-5BA9-4EB5-905D-9017D92FB1A6}"/>
    <hyperlink ref="H18" r:id="rId5" display="BLS" xr:uid="{2BE9F566-261B-495C-958C-3262E935D8EE}"/>
    <hyperlink ref="H19" r:id="rId6" display="BLS" xr:uid="{61110677-6D31-4782-A0F5-E99DE61A4EAF}"/>
    <hyperlink ref="H20" r:id="rId7" display="BLS" xr:uid="{DFFCAB6C-B56F-47C9-9006-721B16C31D03}"/>
  </hyperlinks>
  <printOptions horizontalCentered="1" verticalCentered="1"/>
  <pageMargins left="1.05" right="0.75" top="0.48" bottom="0.45" header="0.23" footer="0.21"/>
  <pageSetup scale="78" orientation="landscape" horizontalDpi="4294967293" r:id="rId8"/>
  <headerFooter alignWithMargins="0"/>
  <drawing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615DC51B6DF049BAA47FCB8876A9A5" ma:contentTypeVersion="13" ma:contentTypeDescription="Create a new document." ma:contentTypeScope="" ma:versionID="884b2e9afde2e2cc7a92ac507e69fa8b">
  <xsd:schema xmlns:xsd="http://www.w3.org/2001/XMLSchema" xmlns:xs="http://www.w3.org/2001/XMLSchema" xmlns:p="http://schemas.microsoft.com/office/2006/metadata/properties" xmlns:ns2="5aaa3234-dead-4233-81c3-d7fe8a01a508" xmlns:ns3="efaae0ce-74ea-4770-bce6-662354e5210e" targetNamespace="http://schemas.microsoft.com/office/2006/metadata/properties" ma:root="true" ma:fieldsID="6345a87d191f4f0ae0faa2ff6d9d3e0c" ns2:_="" ns3:_="">
    <xsd:import namespace="5aaa3234-dead-4233-81c3-d7fe8a01a508"/>
    <xsd:import namespace="efaae0ce-74ea-4770-bce6-662354e521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a3234-dead-4233-81c3-d7fe8a01a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aae0ce-74ea-4770-bce6-662354e5210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52F717-1A24-4D38-B0DA-504E885971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A2818B-78E4-495D-9667-EAE5C6FFC7E3}">
  <ds:schemaRefs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efaae0ce-74ea-4770-bce6-662354e5210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aaa3234-dead-4233-81c3-d7fe8a01a508"/>
  </ds:schemaRefs>
</ds:datastoreItem>
</file>

<file path=customXml/itemProps3.xml><?xml version="1.0" encoding="utf-8"?>
<ds:datastoreItem xmlns:ds="http://schemas.openxmlformats.org/officeDocument/2006/customXml" ds:itemID="{6D4C523F-4176-4698-8DCA-8C1B1265EB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aa3234-dead-4233-81c3-d7fe8a01a508"/>
    <ds:schemaRef ds:uri="efaae0ce-74ea-4770-bce6-662354e521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Calculator</vt:lpstr>
      <vt:lpstr>Calculator!Print_Area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 Tsiropoulos</dc:creator>
  <cp:keywords/>
  <dc:description/>
  <cp:lastModifiedBy>Gina Tsiropoulos</cp:lastModifiedBy>
  <cp:lastPrinted>2021-06-03T20:51:24Z</cp:lastPrinted>
  <dcterms:created xsi:type="dcterms:W3CDTF">2004-05-20T15:47:30Z</dcterms:created>
  <dcterms:modified xsi:type="dcterms:W3CDTF">2021-06-14T16:10:42Z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TC011876361033</vt:lpwstr>
  </property>
  <property fmtid="{D5CDD505-2E9C-101B-9397-08002B2CF9AE}" pid="3" name="ContentTypeId">
    <vt:lpwstr>0x01010068615DC51B6DF049BAA47FCB8876A9A5</vt:lpwstr>
  </property>
</Properties>
</file>